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gielskam\Desktop\2021\Uchwały 2021\Uchwały z dnia 30.12.2021 r\Zmiana uchwały budżetowej\"/>
    </mc:Choice>
  </mc:AlternateContent>
  <xr:revisionPtr revIDLastSave="0" documentId="13_ncr:1_{C27E9411-614D-45CD-A428-AF88869509B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Arkusz1!$A$1:$C$35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31" i="1"/>
  <c r="C20" i="1"/>
  <c r="C19" i="1"/>
  <c r="C32" i="1" l="1"/>
  <c r="C26" i="1"/>
  <c r="C24" i="1"/>
  <c r="C23" i="1" s="1"/>
  <c r="C35" i="1"/>
  <c r="C29" i="1"/>
  <c r="C18" i="1" s="1"/>
  <c r="C17" i="1" s="1"/>
  <c r="C28" i="1" l="1"/>
  <c r="C13" i="1" l="1"/>
  <c r="C10" i="1"/>
  <c r="C16" i="1" l="1"/>
</calcChain>
</file>

<file path=xl/sharedStrings.xml><?xml version="1.0" encoding="utf-8"?>
<sst xmlns="http://schemas.openxmlformats.org/spreadsheetml/2006/main" count="47" uniqueCount="43">
  <si>
    <t>Treść</t>
  </si>
  <si>
    <t>Kwota</t>
  </si>
  <si>
    <t>-         SPŁATY OTRZYMANYCH KRAJOWYCH KREDYTÓW (992), w tym:</t>
  </si>
  <si>
    <t>-         SPŁATY KREDYTÓW OTRZYMANYCH NA FINANSOWANIE ZADAŃ REALIZOWANYCH Z UDZIAŁEM ŚRODKÓW UNIJNYCH (963) (kwota wyłączenia wynikająca z art.. 243 ust. 3a UoFP</t>
  </si>
  <si>
    <t>A.</t>
  </si>
  <si>
    <t>A1.</t>
  </si>
  <si>
    <t>A2.</t>
  </si>
  <si>
    <t>B.</t>
  </si>
  <si>
    <t>B1.</t>
  </si>
  <si>
    <t>B2.</t>
  </si>
  <si>
    <t>C.</t>
  </si>
  <si>
    <t>F.</t>
  </si>
  <si>
    <t>P.</t>
  </si>
  <si>
    <t xml:space="preserve"> DOCHODY</t>
  </si>
  <si>
    <t>Dochody bieżące</t>
  </si>
  <si>
    <t>Dochody majątkowe</t>
  </si>
  <si>
    <t>WYDATKI</t>
  </si>
  <si>
    <t>Wydatki bieżące</t>
  </si>
  <si>
    <t>Wydatki majątkowe</t>
  </si>
  <si>
    <t>DEFICYT  (A-B)</t>
  </si>
  <si>
    <t>FINANSOWANIE (P-R)</t>
  </si>
  <si>
    <t xml:space="preserve"> PRZYCHODY BUDŻETU z tego:</t>
  </si>
  <si>
    <t>P1.</t>
  </si>
  <si>
    <t>P2.</t>
  </si>
  <si>
    <t>- na pokrycie deficytu budżetowego</t>
  </si>
  <si>
    <t>- na spłatę zaciągnietych kredytów</t>
  </si>
  <si>
    <t>PRZYCHODY ZE SPŁAT POŻYCZEK UDZIELONYCH</t>
  </si>
  <si>
    <t>ROZCHODY BUDŻETU OGÓŁEM z tego:</t>
  </si>
  <si>
    <t>R.</t>
  </si>
  <si>
    <t xml:space="preserve">PLAN PRZYCHODÓW I ROZCHODÓW BUDŻETU NA 2021 R.            </t>
  </si>
  <si>
    <t>PRZYCHODY Z ZACIĄGNIĘTYCH POŻYCZEK NA RYNKU KRAJOWYM (952)</t>
  </si>
  <si>
    <t>w tym: na wyprzedzające finansowanie działań finansowanych ze środków pochodzących z budżetu Unii Europejskiej</t>
  </si>
  <si>
    <t xml:space="preserve">  Rady Miejskiej w Radłowie</t>
  </si>
  <si>
    <t>NIEWYKORZYSTANE ŚRODKI PIENIĘŻNE NA RACHUNKU BIEŻĄCYM BUDŻETU,  O KTÓRYCH MOWA W ART. 217 UST.2 PKT.8 USTAWY O FINANSACH PUBLICZNYCH, z tego:</t>
  </si>
  <si>
    <t xml:space="preserve">Wynikające z rozliczenia dochodów i wydatków nimi finansowanych związanych ze szczególnymi zasadami wykonywania budżetu określonymi w odrębnych ustawach </t>
  </si>
  <si>
    <t xml:space="preserve">Wynikające z rozliczenia środków określonych w art. 5 ust. 1 pkt 2 ustawy i dotacji na realizację programu, projektu lub zadania finansowanego z udziałem tych środków </t>
  </si>
  <si>
    <t>WOLNE ŚRODKI, O KTÓRYCH MOWA W ART. 217 UST 2 PKT 6 USTAWY O FINANSACH PUBLICZNYCH, w tym:</t>
  </si>
  <si>
    <t>P3.</t>
  </si>
  <si>
    <t>P4.</t>
  </si>
  <si>
    <t xml:space="preserve">-         UDZIELONE POŻYCZKI I KREDYTY (991) </t>
  </si>
  <si>
    <t>Załącznik nr 4</t>
  </si>
  <si>
    <t>do Uchwały nr XLI/352/2021</t>
  </si>
  <si>
    <t xml:space="preserve">   z dnia 30 grudnia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</si>
</sst>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9"/>
      <color rgb="FF000000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 applyBorder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49" fontId="5" fillId="0" borderId="1" xfId="0" applyNumberFormat="1" applyFont="1" applyBorder="1" applyAlignment="1">
      <alignment horizontal="left" wrapText="1" indent="4"/>
    </xf>
    <xf numFmtId="4" fontId="5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wrapText="1"/>
    </xf>
    <xf numFmtId="0" fontId="6" fillId="0" borderId="0" xfId="0" applyFont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top"/>
    </xf>
    <xf numFmtId="0" fontId="5" fillId="0" borderId="1" xfId="0" quotePrefix="1" applyFont="1" applyBorder="1" applyAlignment="1">
      <alignment wrapText="1"/>
    </xf>
    <xf numFmtId="4" fontId="6" fillId="0" borderId="0" xfId="0" applyNumberFormat="1" applyFont="1"/>
    <xf numFmtId="49" fontId="5" fillId="0" borderId="1" xfId="0" applyNumberFormat="1" applyFont="1" applyBorder="1" applyAlignment="1">
      <alignment vertical="top"/>
    </xf>
    <xf numFmtId="4" fontId="7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B10" workbookViewId="0">
      <selection activeCell="M32" sqref="M32"/>
    </sheetView>
  </sheetViews>
  <sheetFormatPr defaultRowHeight="14.25"/>
  <cols>
    <col min="1" max="1" width="4.125" customWidth="1"/>
    <col min="2" max="2" width="68.125" customWidth="1"/>
    <col min="3" max="3" width="11.125" customWidth="1"/>
    <col min="4" max="4" width="11.875" customWidth="1"/>
    <col min="5" max="5" width="14" customWidth="1"/>
  </cols>
  <sheetData>
    <row r="1" spans="1:8" ht="15.75">
      <c r="B1" s="30" t="s">
        <v>40</v>
      </c>
      <c r="C1" s="30"/>
    </row>
    <row r="2" spans="1:8" ht="15.75">
      <c r="B2" s="30" t="s">
        <v>41</v>
      </c>
      <c r="C2" s="30"/>
    </row>
    <row r="3" spans="1:8" ht="15.75">
      <c r="B3" s="30" t="s">
        <v>32</v>
      </c>
      <c r="C3" s="30"/>
    </row>
    <row r="4" spans="1:8" ht="15.75">
      <c r="B4" s="30" t="s">
        <v>42</v>
      </c>
      <c r="C4" s="30"/>
    </row>
    <row r="5" spans="1:8" ht="15.75">
      <c r="B5" s="3"/>
      <c r="C5" s="3"/>
    </row>
    <row r="6" spans="1:8" ht="15.75">
      <c r="B6" s="3"/>
      <c r="C6" s="3"/>
    </row>
    <row r="7" spans="1:8" ht="15.75">
      <c r="B7" s="29" t="s">
        <v>29</v>
      </c>
      <c r="C7" s="29"/>
    </row>
    <row r="8" spans="1:8" ht="15.75">
      <c r="B8" s="4"/>
      <c r="C8" s="4"/>
    </row>
    <row r="9" spans="1:8">
      <c r="A9" s="31" t="s">
        <v>0</v>
      </c>
      <c r="B9" s="31"/>
      <c r="C9" s="5" t="s">
        <v>1</v>
      </c>
    </row>
    <row r="10" spans="1:8">
      <c r="A10" s="21" t="s">
        <v>4</v>
      </c>
      <c r="B10" s="6" t="s">
        <v>13</v>
      </c>
      <c r="C10" s="7">
        <f>C11+C12</f>
        <v>51952311.069999993</v>
      </c>
      <c r="D10" s="27"/>
      <c r="E10" s="28"/>
      <c r="F10" s="28"/>
      <c r="G10" s="28"/>
      <c r="H10" s="28"/>
    </row>
    <row r="11" spans="1:8">
      <c r="A11" s="20" t="s">
        <v>5</v>
      </c>
      <c r="B11" s="9" t="s">
        <v>14</v>
      </c>
      <c r="C11" s="8">
        <v>49232180.159999996</v>
      </c>
      <c r="D11" s="13"/>
      <c r="E11" s="14"/>
      <c r="F11" s="14"/>
      <c r="G11" s="14"/>
      <c r="H11" s="14"/>
    </row>
    <row r="12" spans="1:8">
      <c r="A12" s="20" t="s">
        <v>6</v>
      </c>
      <c r="B12" s="9" t="s">
        <v>15</v>
      </c>
      <c r="C12" s="8">
        <v>2720130.91</v>
      </c>
      <c r="D12" s="13"/>
      <c r="E12" s="14"/>
      <c r="F12" s="14"/>
      <c r="G12" s="14"/>
      <c r="H12" s="14"/>
    </row>
    <row r="13" spans="1:8">
      <c r="A13" s="21" t="s">
        <v>7</v>
      </c>
      <c r="B13" s="6" t="s">
        <v>16</v>
      </c>
      <c r="C13" s="7">
        <f>C14+C15</f>
        <v>55335609.060000002</v>
      </c>
      <c r="D13" s="27"/>
      <c r="E13" s="28"/>
      <c r="F13" s="28"/>
      <c r="G13" s="28"/>
      <c r="H13" s="28"/>
    </row>
    <row r="14" spans="1:8" s="17" customFormat="1">
      <c r="A14" s="20" t="s">
        <v>8</v>
      </c>
      <c r="B14" s="9" t="s">
        <v>17</v>
      </c>
      <c r="C14" s="8">
        <v>46784166.890000001</v>
      </c>
      <c r="D14" s="15"/>
      <c r="E14" s="16"/>
      <c r="F14" s="16"/>
      <c r="G14" s="16"/>
      <c r="H14" s="16"/>
    </row>
    <row r="15" spans="1:8" s="17" customFormat="1">
      <c r="A15" s="20" t="s">
        <v>9</v>
      </c>
      <c r="B15" s="9" t="s">
        <v>18</v>
      </c>
      <c r="C15" s="8">
        <v>8551442.1699999999</v>
      </c>
      <c r="D15" s="15"/>
      <c r="E15" s="16"/>
      <c r="F15" s="16"/>
      <c r="G15" s="16"/>
      <c r="H15" s="16"/>
    </row>
    <row r="16" spans="1:8">
      <c r="A16" s="21" t="s">
        <v>10</v>
      </c>
      <c r="B16" s="6" t="s">
        <v>19</v>
      </c>
      <c r="C16" s="7">
        <f>C10-C13</f>
        <v>-3383297.9900000095</v>
      </c>
      <c r="D16" s="2"/>
    </row>
    <row r="17" spans="1:5">
      <c r="A17" s="21" t="s">
        <v>11</v>
      </c>
      <c r="B17" s="6" t="s">
        <v>20</v>
      </c>
      <c r="C17" s="7">
        <f>C18-C32</f>
        <v>3383297.9900000007</v>
      </c>
      <c r="D17" s="2"/>
      <c r="E17" s="2"/>
    </row>
    <row r="18" spans="1:5">
      <c r="A18" s="21" t="s">
        <v>12</v>
      </c>
      <c r="B18" s="6" t="s">
        <v>21</v>
      </c>
      <c r="C18" s="7">
        <f>C19+C29+C23+C26</f>
        <v>4857355.4700000007</v>
      </c>
      <c r="D18" s="2"/>
    </row>
    <row r="19" spans="1:5" s="19" customFormat="1" ht="15">
      <c r="A19" s="22" t="s">
        <v>22</v>
      </c>
      <c r="B19" s="18" t="s">
        <v>30</v>
      </c>
      <c r="C19" s="7">
        <f>3044124.39-1186720.39</f>
        <v>1857404.0000000002</v>
      </c>
      <c r="D19" s="24"/>
    </row>
    <row r="20" spans="1:5" s="19" customFormat="1" ht="29.45" customHeight="1">
      <c r="A20" s="22"/>
      <c r="B20" s="12" t="s">
        <v>31</v>
      </c>
      <c r="C20" s="8">
        <f>1913018-731152</f>
        <v>1181866</v>
      </c>
      <c r="E20" s="24"/>
    </row>
    <row r="21" spans="1:5">
      <c r="A21" s="21"/>
      <c r="B21" s="23" t="s">
        <v>24</v>
      </c>
      <c r="C21" s="8">
        <v>1857404</v>
      </c>
      <c r="D21" s="2"/>
    </row>
    <row r="22" spans="1:5">
      <c r="A22" s="21"/>
      <c r="B22" s="23" t="s">
        <v>25</v>
      </c>
      <c r="C22" s="8">
        <v>0</v>
      </c>
    </row>
    <row r="23" spans="1:5" s="19" customFormat="1" ht="30.75" customHeight="1">
      <c r="A23" s="22" t="s">
        <v>23</v>
      </c>
      <c r="B23" s="18" t="s">
        <v>33</v>
      </c>
      <c r="C23" s="7">
        <f>C24+C25</f>
        <v>632399</v>
      </c>
      <c r="D23" s="24"/>
      <c r="E23" s="24"/>
    </row>
    <row r="24" spans="1:5" s="19" customFormat="1" ht="29.45" customHeight="1">
      <c r="A24" s="22"/>
      <c r="B24" s="12" t="s">
        <v>34</v>
      </c>
      <c r="C24" s="8">
        <f>406221.45+1276.55</f>
        <v>407498</v>
      </c>
      <c r="E24" s="24"/>
    </row>
    <row r="25" spans="1:5" s="19" customFormat="1" ht="26.25">
      <c r="A25" s="22"/>
      <c r="B25" s="12" t="s">
        <v>35</v>
      </c>
      <c r="C25" s="8">
        <v>224901</v>
      </c>
    </row>
    <row r="26" spans="1:5" ht="25.5">
      <c r="A26" s="22" t="s">
        <v>37</v>
      </c>
      <c r="B26" s="18" t="s">
        <v>36</v>
      </c>
      <c r="C26" s="7">
        <f>1157066.89+545194.79+21000+199477.99+291540.61</f>
        <v>2214280.2799999998</v>
      </c>
      <c r="D26" s="2"/>
      <c r="E26" s="2"/>
    </row>
    <row r="27" spans="1:5">
      <c r="A27" s="22"/>
      <c r="B27" s="23" t="s">
        <v>24</v>
      </c>
      <c r="C27" s="8">
        <f>1011439.99-117945</f>
        <v>893494.99</v>
      </c>
      <c r="D27" s="2"/>
      <c r="E27" s="2"/>
    </row>
    <row r="28" spans="1:5">
      <c r="A28" s="22"/>
      <c r="B28" s="23" t="s">
        <v>25</v>
      </c>
      <c r="C28" s="8">
        <f>C26-C27</f>
        <v>1320785.2899999998</v>
      </c>
      <c r="D28" s="2"/>
    </row>
    <row r="29" spans="1:5">
      <c r="A29" s="21" t="s">
        <v>38</v>
      </c>
      <c r="B29" s="6" t="s">
        <v>26</v>
      </c>
      <c r="C29" s="7">
        <f>C31+C30</f>
        <v>153272.19</v>
      </c>
    </row>
    <row r="30" spans="1:5" ht="29.45" customHeight="1">
      <c r="A30" s="21"/>
      <c r="B30" s="23" t="s">
        <v>24</v>
      </c>
      <c r="C30" s="8">
        <v>0</v>
      </c>
    </row>
    <row r="31" spans="1:5">
      <c r="A31" s="21"/>
      <c r="B31" s="23" t="s">
        <v>25</v>
      </c>
      <c r="C31" s="8">
        <f>337000-183782.81-12000+57945+50000+22055-50000-10000-5000-52945</f>
        <v>153272.19</v>
      </c>
    </row>
    <row r="32" spans="1:5">
      <c r="A32" s="21" t="s">
        <v>28</v>
      </c>
      <c r="B32" s="6" t="s">
        <v>27</v>
      </c>
      <c r="C32" s="7">
        <f>C33+C35</f>
        <v>1474057.48</v>
      </c>
    </row>
    <row r="33" spans="1:5" ht="15">
      <c r="A33" s="20"/>
      <c r="B33" s="25" t="s">
        <v>2</v>
      </c>
      <c r="C33" s="8">
        <v>1299057.48</v>
      </c>
      <c r="E33" s="1"/>
    </row>
    <row r="34" spans="1:5" ht="38.25">
      <c r="A34" s="20"/>
      <c r="B34" s="10" t="s">
        <v>3</v>
      </c>
      <c r="C34" s="11">
        <v>216112</v>
      </c>
    </row>
    <row r="35" spans="1:5">
      <c r="B35" s="20" t="s">
        <v>39</v>
      </c>
      <c r="C35" s="26">
        <f>57945+50000+67055</f>
        <v>175000</v>
      </c>
    </row>
  </sheetData>
  <mergeCells count="8">
    <mergeCell ref="D10:H10"/>
    <mergeCell ref="D13:H13"/>
    <mergeCell ref="B7:C7"/>
    <mergeCell ref="B1:C1"/>
    <mergeCell ref="B2:C2"/>
    <mergeCell ref="B3:C3"/>
    <mergeCell ref="B4:C4"/>
    <mergeCell ref="A9:B9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Marta Cegielska</cp:lastModifiedBy>
  <cp:lastPrinted>2021-12-29T19:33:47Z</cp:lastPrinted>
  <dcterms:created xsi:type="dcterms:W3CDTF">2014-02-25T13:49:48Z</dcterms:created>
  <dcterms:modified xsi:type="dcterms:W3CDTF">2021-12-29T19:34:27Z</dcterms:modified>
</cp:coreProperties>
</file>